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55"/>
  </bookViews>
  <sheets>
    <sheet name="労災コスト試算" sheetId="1" r:id="rId1"/>
    <sheet name="参考データ" sheetId="2" r:id="rId2"/>
  </sheets>
  <calcPr calcId="144525"/>
</workbook>
</file>

<file path=xl/sharedStrings.xml><?xml version="1.0" encoding="utf-8"?>
<sst xmlns="http://schemas.openxmlformats.org/spreadsheetml/2006/main" count="107" uniqueCount="104">
  <si>
    <t>労災コスト 試算ダッシュボード</t>
  </si>
  <si>
    <t>現場を知る人間が教える 労働安全チャンネル</t>
  </si>
  <si>
    <t>■ 入力エリア （黄色いセルに数字を入れると、結果が自動更新されます）</t>
  </si>
  <si>
    <t>災害レベル（参考、結果には影響しません）</t>
  </si>
  <si>
    <t>死亡災害</t>
  </si>
  <si>
    <t>過去の年間労災件数（実績）</t>
  </si>
  <si>
    <t>【直接費】労災保険でカバーされる費用</t>
  </si>
  <si>
    <t>治療費・通院費</t>
  </si>
  <si>
    <t>休業補償（給与の 60〜80%）</t>
  </si>
  <si>
    <t>障害補償・遺族補償</t>
  </si>
  <si>
    <t>葬祭料</t>
  </si>
  <si>
    <t>その他の直接費</t>
  </si>
  <si>
    <t>直接費 小計</t>
  </si>
  <si>
    <t>【間接費】見落としがちな「隠れた損失」</t>
  </si>
  <si>
    <t>生産停止・機会損失（ライン停止 × 粗利）</t>
  </si>
  <si>
    <t>対応者の人件費（調査・報告・会議の工数）</t>
  </si>
  <si>
    <t>代替要員・残業コスト</t>
  </si>
  <si>
    <t>再発防止対策の投資</t>
  </si>
  <si>
    <t>労災保険料の上昇分（メリット制）</t>
  </si>
  <si>
    <t>信用毀損・賠償・罰金（該当時のみ）</t>
  </si>
  <si>
    <t>組織ダメージ（離職・メンタル対応）</t>
  </si>
  <si>
    <t>間接費 小計</t>
  </si>
  <si>
    <t>【安全投資の前提】</t>
  </si>
  <si>
    <t>安全投資額（設備・教育などの合計）</t>
  </si>
  <si>
    <t>想定回避できる労災件数（年）</t>
  </si>
  <si>
    <t>■ 試算結果</t>
  </si>
  <si>
    <t>1件あたり総コスト（詳細）</t>
  </si>
  <si>
    <t>1件あたり総コスト（簡便法：直接費×5）</t>
  </si>
  <si>
    <t>年間損失（実績ベース）</t>
  </si>
  <si>
    <t>年間期待効果（投資後）</t>
  </si>
  <si>
    <t>ROI（投資対効果 ／ 年）</t>
  </si>
  <si>
    <t>回収期間（ペイバック）</t>
  </si>
  <si>
    <t>■ コスト構造</t>
  </si>
  <si>
    <t>項目</t>
  </si>
  <si>
    <t>金額</t>
  </si>
  <si>
    <t>比率</t>
  </si>
  <si>
    <t>直接費（見えるコスト）</t>
  </si>
  <si>
    <t>間接費（隠れた損失）</t>
  </si>
  <si>
    <t>合計</t>
  </si>
  <si>
    <t>■ 使い方のヒント</t>
  </si>
  <si>
    <t>・ 黄色いセル ＝ 入力（数字を変えると、結果がすべて自動更新されます）</t>
  </si>
  <si>
    <t>・ 直接費 ＝ 治療費・休業補償など労災保険でカバーされる費用</t>
  </si>
  <si>
    <t>・ 間接費 ＝ 生産停止・対応工数・信用毀損など、見えない損失（直接費の 4〜50倍）</t>
  </si>
  <si>
    <t>・ 「簡便法」＝ 個別の積算が難しいときの概算（直接費 × 5倍）</t>
  </si>
  <si>
    <t>・ 回収期間が「12ヶ月以下」なら、迷わず投資すべき安全対策と判断できます</t>
  </si>
  <si>
    <t>・ 「参考データ」シートに、重大度別の労災コスト目安と算出根拠を載せています</t>
  </si>
  <si>
    <t>参考データ ・ 算出根拠</t>
  </si>
  <si>
    <t>■ 重大度別 労災コスト目安（経験則ベース）</t>
  </si>
  <si>
    <t>災害レベル</t>
  </si>
  <si>
    <t>直接費</t>
  </si>
  <si>
    <t>間接費</t>
  </si>
  <si>
    <t>総コスト目安</t>
  </si>
  <si>
    <t>備考</t>
  </si>
  <si>
    <t>ヒヤリハット</t>
  </si>
  <si>
    <t>0円</t>
  </si>
  <si>
    <t>0〜数万円</t>
  </si>
  <si>
    <t>〜10万円</t>
  </si>
  <si>
    <t>原因究明・対策の時間が中心</t>
  </si>
  <si>
    <t>軽傷（休業なし）</t>
  </si>
  <si>
    <t>数万円</t>
  </si>
  <si>
    <t>数十万円</t>
  </si>
  <si>
    <t>30〜100万円</t>
  </si>
  <si>
    <t>応急処置・調査対応で発生</t>
  </si>
  <si>
    <t>休業数日</t>
  </si>
  <si>
    <t>10〜30万円</t>
  </si>
  <si>
    <t>50〜150万円</t>
  </si>
  <si>
    <t>100〜300万円</t>
  </si>
  <si>
    <t>代替要員・調査・報告書作成</t>
  </si>
  <si>
    <t>休業1ヶ月以上</t>
  </si>
  <si>
    <t>50〜200万円</t>
  </si>
  <si>
    <t>250〜1,000万円</t>
  </si>
  <si>
    <t>500〜2,000万円</t>
  </si>
  <si>
    <t>ライン停止・労基署対応・再発防止</t>
  </si>
  <si>
    <t>重傷・後遺障害</t>
  </si>
  <si>
    <t>2,500〜1億円</t>
  </si>
  <si>
    <t>5,000万〜2億円</t>
  </si>
  <si>
    <t>民事賠償リスク・取引停止</t>
  </si>
  <si>
    <t>2,000〜5,000万円</t>
  </si>
  <si>
    <t>1億〜5億円</t>
  </si>
  <si>
    <t>1.5億〜数億円</t>
  </si>
  <si>
    <t>経営破綻リスク・刑事責任</t>
  </si>
  <si>
    <t>■ 氷山モデル ・ 直接費に対する間接費の比率</t>
  </si>
  <si>
    <t>研究・モデル</t>
  </si>
  <si>
    <t>比率（直接費：間接費）</t>
  </si>
  <si>
    <t>ハインリッヒの法則</t>
  </si>
  <si>
    <t>1 : 4</t>
  </si>
  <si>
    <t>古典・最も保守的</t>
  </si>
  <si>
    <t>バードの研究</t>
  </si>
  <si>
    <t>1 : 5〜50</t>
  </si>
  <si>
    <t>重大度で変動</t>
  </si>
  <si>
    <t>OSHA（米国労働安全衛生局）</t>
  </si>
  <si>
    <t>1 : 1〜4.5</t>
  </si>
  <si>
    <t>公的な簡易推計</t>
  </si>
  <si>
    <t>実務目安（本ツール簡便法）</t>
  </si>
  <si>
    <t>1 : 5</t>
  </si>
  <si>
    <t>直接費 × 5倍を使用</t>
  </si>
  <si>
    <t>■ 計算式・前提</t>
  </si>
  <si>
    <t>・ 1件あたり総コスト（詳細）  ＝  直接費合計  ＋  間接費合計</t>
  </si>
  <si>
    <t>・ 1件あたり総コスト（簡便法） ＝  直接費合計  ×  5</t>
  </si>
  <si>
    <t>・ 年間損失  ＝  1件あたり総コスト  ×  過去の年間労災件数</t>
  </si>
  <si>
    <t>・ 年間期待効果  ＝  1件あたり総コスト  ×  想定回避件数</t>
  </si>
  <si>
    <t>・ ROI（投資対効果） ＝  年間期待効果  ÷  安全投資額</t>
  </si>
  <si>
    <t>・ 回収期間（ヶ月）  ＝  安全投資額  ÷  年間期待効果  ×  12</t>
  </si>
  <si>
    <t>※ 本ツールは試算用です。実際の労災コストは業種・規模・地域・契約条件などにより大きく変動します。</t>
  </si>
</sst>
</file>

<file path=xl/styles.xml><?xml version="1.0" encoding="utf-8"?>
<styleSheet xmlns="http://schemas.openxmlformats.org/spreadsheetml/2006/main">
  <numFmts count="9">
    <numFmt numFmtId="176" formatCode="_-&quot;\&quot;* #,##0_-\ ;\-&quot;\&quot;* #,##0_-\ ;_-&quot;\&quot;* &quot;-&quot;??_-\ ;_-@_-"/>
    <numFmt numFmtId="43" formatCode="_ * #,##0.00_ ;_ * \-#,##0.00_ ;_ * &quot;-&quot;??_ ;_ @_ "/>
    <numFmt numFmtId="177" formatCode="_-&quot;\&quot;* #,##0.00_-\ ;\-&quot;\&quot;* #,##0.00_-\ ;_-&quot;\&quot;* &quot;-&quot;??_-\ ;_-@_-"/>
    <numFmt numFmtId="178" formatCode="_ * #,##0_ ;_ * \-#,##0_ ;_ * &quot;-&quot;??_ ;_ @_ "/>
    <numFmt numFmtId="179" formatCode="0&quot;件/年&quot;"/>
    <numFmt numFmtId="180" formatCode="0.0%"/>
    <numFmt numFmtId="181" formatCode="#,##0&quot;万円&quot;"/>
    <numFmt numFmtId="182" formatCode="#,##0&quot;万円/年&quot;"/>
    <numFmt numFmtId="183" formatCode="0.0&quot;ヶ月&quot;"/>
  </numFmts>
  <fonts count="37">
    <font>
      <sz val="11"/>
      <color theme="1"/>
      <name val="ＭＳ Ｐゴシック"/>
      <charset val="134"/>
      <scheme val="minor"/>
    </font>
    <font>
      <b/>
      <sz val="20"/>
      <color rgb="FFFFFFFF"/>
      <name val="Meiryo UI"/>
      <charset val="134"/>
    </font>
    <font>
      <b/>
      <sz val="14"/>
      <color rgb="FFFFFFFF"/>
      <name val="Meiryo UI"/>
      <charset val="134"/>
    </font>
    <font>
      <b/>
      <sz val="11"/>
      <color rgb="FFFFFFFF"/>
      <name val="Meiryo UI"/>
      <charset val="134"/>
    </font>
    <font>
      <sz val="10"/>
      <color rgb="FF000000"/>
      <name val="Meiryo UI"/>
      <charset val="134"/>
    </font>
    <font>
      <b/>
      <sz val="10"/>
      <color rgb="FFC0392B"/>
      <name val="Meiryo UI"/>
      <charset val="134"/>
    </font>
    <font>
      <b/>
      <sz val="10"/>
      <color rgb="FFFFFFFF"/>
      <name val="Meiryo UI"/>
      <charset val="134"/>
    </font>
    <font>
      <b/>
      <sz val="11"/>
      <color rgb="FF000000"/>
      <name val="Meiryo UI"/>
      <charset val="134"/>
    </font>
    <font>
      <i/>
      <sz val="10"/>
      <color rgb="FF666666"/>
      <name val="Meiryo UI"/>
      <charset val="134"/>
    </font>
    <font>
      <sz val="11"/>
      <color rgb="FF000000"/>
      <name val="Meiryo UI"/>
      <charset val="134"/>
    </font>
    <font>
      <b/>
      <sz val="11"/>
      <color rgb="FF0066CC"/>
      <name val="Meiryo UI"/>
      <charset val="134"/>
    </font>
    <font>
      <b/>
      <sz val="12"/>
      <color rgb="FFFFFFFF"/>
      <name val="Meiryo UI"/>
      <charset val="134"/>
    </font>
    <font>
      <b/>
      <sz val="20"/>
      <color rgb="FFF4D03F"/>
      <name val="Meiryo UI"/>
      <charset val="134"/>
    </font>
    <font>
      <b/>
      <sz val="13"/>
      <color rgb="FF0F1B3C"/>
      <name val="Meiryo UI"/>
      <charset val="134"/>
    </font>
    <font>
      <sz val="11"/>
      <color rgb="FFFFFFFF"/>
      <name val="Meiryo UI"/>
      <charset val="134"/>
    </font>
    <font>
      <b/>
      <sz val="11"/>
      <color rgb="FFF4D03F"/>
      <name val="Meiryo UI"/>
      <charset val="134"/>
    </font>
    <font>
      <b/>
      <sz val="12"/>
      <color rgb="FFD4AF37"/>
      <name val="Meiryo UI"/>
      <charset val="134"/>
    </font>
    <font>
      <sz val="11"/>
      <color theme="1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0F1B3C"/>
        <bgColor indexed="64"/>
      </patternFill>
    </fill>
    <fill>
      <patternFill patternType="solid">
        <fgColor rgb="FFD4AF3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9E7"/>
        <bgColor indexed="64"/>
      </patternFill>
    </fill>
    <fill>
      <patternFill patternType="solid">
        <fgColor rgb="FF1F3160"/>
        <bgColor indexed="64"/>
      </patternFill>
    </fill>
    <fill>
      <patternFill patternType="solid">
        <fgColor rgb="FFFFF9E6"/>
        <bgColor indexed="64"/>
      </patternFill>
    </fill>
    <fill>
      <patternFill patternType="solid">
        <fgColor rgb="FFF4D03F"/>
        <bgColor indexed="64"/>
      </patternFill>
    </fill>
    <fill>
      <patternFill patternType="solid">
        <fgColor rgb="FFF8E9A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A6B0CF"/>
      </left>
      <right style="thin">
        <color rgb="FFA6B0CF"/>
      </right>
      <top style="thin">
        <color rgb="FFA6B0CF"/>
      </top>
      <bottom style="thin">
        <color rgb="FFA6B0C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5" borderId="9" applyNumberFormat="0" applyFon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3" fillId="11" borderId="5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9" fillId="20" borderId="7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indent="1"/>
    </xf>
    <xf numFmtId="0" fontId="6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 indent="1"/>
    </xf>
    <xf numFmtId="0" fontId="10" fillId="8" borderId="1" xfId="0" applyFont="1" applyFill="1" applyBorder="1" applyAlignment="1">
      <alignment horizontal="center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11" fillId="7" borderId="0" xfId="0" applyFont="1" applyFill="1" applyAlignment="1">
      <alignment horizontal="left" vertical="center" indent="1"/>
    </xf>
    <xf numFmtId="0" fontId="9" fillId="0" borderId="0" xfId="0" applyFont="1" applyAlignment="1">
      <alignment horizontal="left" vertical="center" indent="2"/>
    </xf>
    <xf numFmtId="181" fontId="10" fillId="8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indent="2"/>
    </xf>
    <xf numFmtId="181" fontId="7" fillId="4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  <xf numFmtId="181" fontId="12" fillId="2" borderId="1" xfId="0" applyNumberFormat="1" applyFont="1" applyFill="1" applyBorder="1" applyAlignment="1">
      <alignment horizontal="center" vertical="center"/>
    </xf>
    <xf numFmtId="182" fontId="12" fillId="2" borderId="1" xfId="0" applyNumberFormat="1" applyFont="1" applyFill="1" applyBorder="1" applyAlignment="1">
      <alignment horizontal="center" vertical="center"/>
    </xf>
    <xf numFmtId="180" fontId="12" fillId="2" borderId="1" xfId="0" applyNumberFormat="1" applyFont="1" applyFill="1" applyBorder="1" applyAlignment="1">
      <alignment horizontal="center" vertical="center"/>
    </xf>
    <xf numFmtId="183" fontId="12" fillId="2" borderId="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left" indent="1"/>
    </xf>
    <xf numFmtId="181" fontId="7" fillId="0" borderId="1" xfId="0" applyNumberFormat="1" applyFont="1" applyBorder="1" applyAlignment="1">
      <alignment horizontal="right"/>
    </xf>
    <xf numFmtId="180" fontId="7" fillId="0" borderId="1" xfId="0" applyNumberFormat="1" applyFont="1" applyBorder="1" applyAlignment="1">
      <alignment horizontal="center"/>
    </xf>
    <xf numFmtId="0" fontId="14" fillId="7" borderId="1" xfId="0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left" indent="1"/>
    </xf>
    <xf numFmtId="181" fontId="15" fillId="2" borderId="1" xfId="0" applyNumberFormat="1" applyFont="1" applyFill="1" applyBorder="1" applyAlignment="1">
      <alignment horizontal="right"/>
    </xf>
    <xf numFmtId="180" fontId="3" fillId="2" borderId="1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wrapText="1" inden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57"/>
  <sheetViews>
    <sheetView showGridLines="0" tabSelected="1" topLeftCell="A20" workbookViewId="0">
      <selection activeCell="E26" sqref="E26"/>
    </sheetView>
  </sheetViews>
  <sheetFormatPr defaultColWidth="9" defaultRowHeight="13.5" outlineLevelCol="5"/>
  <cols>
    <col min="1" max="1" width="2" customWidth="1"/>
    <col min="2" max="2" width="42.375" customWidth="1"/>
    <col min="3" max="3" width="24.625" customWidth="1"/>
    <col min="4" max="4" width="4" customWidth="1"/>
    <col min="5" max="5" width="35.25" customWidth="1"/>
    <col min="6" max="6" width="25" customWidth="1"/>
    <col min="7" max="7" width="2" customWidth="1"/>
  </cols>
  <sheetData>
    <row r="2" ht="36" customHeight="1" spans="2:6">
      <c r="B2" s="1" t="s">
        <v>0</v>
      </c>
      <c r="C2" s="1"/>
      <c r="D2" s="1"/>
      <c r="E2" s="1"/>
      <c r="F2" s="1"/>
    </row>
    <row r="3" ht="18" customHeight="1" spans="2:6">
      <c r="B3" s="14" t="s">
        <v>1</v>
      </c>
      <c r="C3" s="14"/>
      <c r="D3" s="14"/>
      <c r="E3" s="14"/>
      <c r="F3" s="14"/>
    </row>
    <row r="5" ht="26" customHeight="1" spans="2:6">
      <c r="B5" s="2" t="s">
        <v>2</v>
      </c>
      <c r="C5" s="2"/>
      <c r="D5" s="2"/>
      <c r="E5" s="2"/>
      <c r="F5" s="2"/>
    </row>
    <row r="7" ht="15.75" spans="2:6">
      <c r="B7" s="15" t="s">
        <v>3</v>
      </c>
      <c r="C7" s="16" t="s">
        <v>4</v>
      </c>
      <c r="E7" s="15" t="s">
        <v>5</v>
      </c>
      <c r="F7" s="17">
        <v>2</v>
      </c>
    </row>
    <row r="9" ht="22" customHeight="1" spans="2:6">
      <c r="B9" s="18" t="s">
        <v>6</v>
      </c>
      <c r="C9" s="18"/>
      <c r="D9" s="18"/>
      <c r="E9" s="18"/>
      <c r="F9" s="18"/>
    </row>
    <row r="10" ht="15.75" spans="2:3">
      <c r="B10" s="19" t="s">
        <v>7</v>
      </c>
      <c r="C10" s="20">
        <v>30</v>
      </c>
    </row>
    <row r="11" ht="15.75" spans="2:3">
      <c r="B11" s="19" t="s">
        <v>8</v>
      </c>
      <c r="C11" s="20">
        <v>80</v>
      </c>
    </row>
    <row r="12" ht="15.75" spans="2:3">
      <c r="B12" s="19" t="s">
        <v>9</v>
      </c>
      <c r="C12" s="20">
        <v>0</v>
      </c>
    </row>
    <row r="13" ht="15.75" spans="2:3">
      <c r="B13" s="19" t="s">
        <v>10</v>
      </c>
      <c r="C13" s="20">
        <v>0</v>
      </c>
    </row>
    <row r="14" ht="15.75" spans="2:3">
      <c r="B14" s="19" t="s">
        <v>11</v>
      </c>
      <c r="C14" s="20">
        <v>0</v>
      </c>
    </row>
    <row r="15" ht="15.75" spans="2:3">
      <c r="B15" s="21" t="s">
        <v>12</v>
      </c>
      <c r="C15" s="22">
        <f>SUM(C10:C14)</f>
        <v>110</v>
      </c>
    </row>
    <row r="17" ht="22" customHeight="1" spans="2:6">
      <c r="B17" s="18" t="s">
        <v>13</v>
      </c>
      <c r="C17" s="18"/>
      <c r="D17" s="18"/>
      <c r="E17" s="18"/>
      <c r="F17" s="18"/>
    </row>
    <row r="18" ht="15.75" spans="2:3">
      <c r="B18" s="19" t="s">
        <v>14</v>
      </c>
      <c r="C18" s="20">
        <v>200</v>
      </c>
    </row>
    <row r="19" ht="15.75" spans="2:3">
      <c r="B19" s="19" t="s">
        <v>15</v>
      </c>
      <c r="C19" s="20">
        <v>500</v>
      </c>
    </row>
    <row r="20" ht="15.75" spans="2:3">
      <c r="B20" s="19" t="s">
        <v>16</v>
      </c>
      <c r="C20" s="20">
        <v>200</v>
      </c>
    </row>
    <row r="21" ht="15.75" spans="2:3">
      <c r="B21" s="19" t="s">
        <v>17</v>
      </c>
      <c r="C21" s="20">
        <v>300</v>
      </c>
    </row>
    <row r="22" ht="15.75" spans="2:3">
      <c r="B22" s="19" t="s">
        <v>18</v>
      </c>
      <c r="C22" s="20">
        <v>0</v>
      </c>
    </row>
    <row r="23" ht="15.75" spans="2:3">
      <c r="B23" s="19" t="s">
        <v>19</v>
      </c>
      <c r="C23" s="20">
        <v>0</v>
      </c>
    </row>
    <row r="24" ht="15.75" spans="2:3">
      <c r="B24" s="19" t="s">
        <v>20</v>
      </c>
      <c r="C24" s="20">
        <v>0</v>
      </c>
    </row>
    <row r="25" ht="15.75" spans="2:3">
      <c r="B25" s="21" t="s">
        <v>21</v>
      </c>
      <c r="C25" s="22">
        <f>SUM(C18:C24)</f>
        <v>1200</v>
      </c>
    </row>
    <row r="27" ht="22" customHeight="1" spans="2:6">
      <c r="B27" s="18" t="s">
        <v>22</v>
      </c>
      <c r="C27" s="18"/>
      <c r="D27" s="18"/>
      <c r="E27" s="18"/>
      <c r="F27" s="18"/>
    </row>
    <row r="28" ht="15.75" spans="2:3">
      <c r="B28" s="19" t="s">
        <v>23</v>
      </c>
      <c r="C28" s="20">
        <v>1000</v>
      </c>
    </row>
    <row r="29" ht="15.75" spans="2:3">
      <c r="B29" s="19" t="s">
        <v>24</v>
      </c>
      <c r="C29" s="17">
        <v>1</v>
      </c>
    </row>
    <row r="32" ht="26" customHeight="1" spans="2:6">
      <c r="B32" s="2" t="s">
        <v>25</v>
      </c>
      <c r="C32" s="2"/>
      <c r="D32" s="2"/>
      <c r="E32" s="2"/>
      <c r="F32" s="2"/>
    </row>
    <row r="34" ht="38" customHeight="1" spans="2:6">
      <c r="B34" s="23" t="s">
        <v>26</v>
      </c>
      <c r="C34" s="24">
        <f>C15+C25</f>
        <v>1310</v>
      </c>
      <c r="E34" s="23" t="s">
        <v>27</v>
      </c>
      <c r="F34" s="24">
        <f>C15*5</f>
        <v>550</v>
      </c>
    </row>
    <row r="36" ht="38" customHeight="1" spans="2:6">
      <c r="B36" s="23" t="s">
        <v>28</v>
      </c>
      <c r="C36" s="25">
        <f>C34*F7</f>
        <v>2620</v>
      </c>
      <c r="E36" s="23" t="s">
        <v>29</v>
      </c>
      <c r="F36" s="25">
        <f>C34*C29</f>
        <v>1310</v>
      </c>
    </row>
    <row r="38" ht="38" customHeight="1" spans="2:6">
      <c r="B38" s="23" t="s">
        <v>30</v>
      </c>
      <c r="C38" s="26">
        <f>IF(C28=0,0,F36/C28)</f>
        <v>1.31</v>
      </c>
      <c r="E38" s="23" t="s">
        <v>31</v>
      </c>
      <c r="F38" s="27">
        <f>IF(F36=0,0,C28/F36*12)</f>
        <v>9.16030534351145</v>
      </c>
    </row>
    <row r="40" ht="32" customHeight="1" spans="2:6">
      <c r="B40" s="28" t="str">
        <f>IF(F36=0,"※ 想定回避件数を入力してください",IF(C28/F36*12&lt;=12,"◎ 回収期間12ヶ月以内 → 迷わず投資すべき安全対策です",IF(C28/F36*12&lt;=24,"○ 回収期間2年以内 → 経営判断として十分に通る投資です",IF(C28/F36*12&lt;=36,"△ 回収期間3年以内 → 中期的な投資として検討余地あり","× 回収期間が長すぎる → 対策内容の見直しを推奨"))))</f>
        <v>◎ 回収期間12ヶ月以内 → 迷わず投資すべき安全対策です</v>
      </c>
      <c r="C40" s="28"/>
      <c r="D40" s="28"/>
      <c r="E40" s="28"/>
      <c r="F40" s="28"/>
    </row>
    <row r="43" ht="26" customHeight="1" spans="2:6">
      <c r="B43" s="2" t="s">
        <v>32</v>
      </c>
      <c r="C43" s="2"/>
      <c r="D43" s="2"/>
      <c r="E43" s="2"/>
      <c r="F43" s="2"/>
    </row>
    <row r="45" ht="15.75" spans="2:5">
      <c r="B45" s="29" t="s">
        <v>33</v>
      </c>
      <c r="C45" s="29" t="s">
        <v>34</v>
      </c>
      <c r="E45" s="29" t="s">
        <v>35</v>
      </c>
    </row>
    <row r="46" ht="15.75" spans="2:5">
      <c r="B46" s="30" t="s">
        <v>36</v>
      </c>
      <c r="C46" s="31">
        <f>C15</f>
        <v>110</v>
      </c>
      <c r="E46" s="32">
        <f>IF(C34=0,0,C15/C34)</f>
        <v>0.083969465648855</v>
      </c>
    </row>
    <row r="47" ht="15.75" spans="2:5">
      <c r="B47" s="33" t="s">
        <v>37</v>
      </c>
      <c r="C47" s="31">
        <f>C25</f>
        <v>1200</v>
      </c>
      <c r="E47" s="32">
        <f>IF(C34=0,0,C25/C34)</f>
        <v>0.916030534351145</v>
      </c>
    </row>
    <row r="48" ht="15.75" spans="2:5">
      <c r="B48" s="34" t="s">
        <v>38</v>
      </c>
      <c r="C48" s="35">
        <f>C34</f>
        <v>1310</v>
      </c>
      <c r="E48" s="36">
        <v>1</v>
      </c>
    </row>
    <row r="51" ht="22" customHeight="1" spans="2:6">
      <c r="B51" s="37" t="s">
        <v>39</v>
      </c>
      <c r="C51" s="37"/>
      <c r="D51" s="37"/>
      <c r="E51" s="37"/>
      <c r="F51" s="37"/>
    </row>
    <row r="52" ht="18" customHeight="1" spans="2:6">
      <c r="B52" s="38" t="s">
        <v>40</v>
      </c>
      <c r="C52" s="38"/>
      <c r="D52" s="38"/>
      <c r="E52" s="38"/>
      <c r="F52" s="38"/>
    </row>
    <row r="53" ht="18" customHeight="1" spans="2:6">
      <c r="B53" s="38" t="s">
        <v>41</v>
      </c>
      <c r="C53" s="38"/>
      <c r="D53" s="38"/>
      <c r="E53" s="38"/>
      <c r="F53" s="38"/>
    </row>
    <row r="54" ht="18" customHeight="1" spans="2:6">
      <c r="B54" s="38" t="s">
        <v>42</v>
      </c>
      <c r="C54" s="38"/>
      <c r="D54" s="38"/>
      <c r="E54" s="38"/>
      <c r="F54" s="38"/>
    </row>
    <row r="55" ht="18" customHeight="1" spans="2:6">
      <c r="B55" s="38" t="s">
        <v>43</v>
      </c>
      <c r="C55" s="38"/>
      <c r="D55" s="38"/>
      <c r="E55" s="38"/>
      <c r="F55" s="38"/>
    </row>
    <row r="56" ht="18" customHeight="1" spans="2:6">
      <c r="B56" s="38" t="s">
        <v>44</v>
      </c>
      <c r="C56" s="38"/>
      <c r="D56" s="38"/>
      <c r="E56" s="38"/>
      <c r="F56" s="38"/>
    </row>
    <row r="57" ht="18" customHeight="1" spans="2:6">
      <c r="B57" s="38" t="s">
        <v>45</v>
      </c>
      <c r="C57" s="38"/>
      <c r="D57" s="38"/>
      <c r="E57" s="38"/>
      <c r="F57" s="38"/>
    </row>
  </sheetData>
  <mergeCells count="16">
    <mergeCell ref="B2:F2"/>
    <mergeCell ref="B3:F3"/>
    <mergeCell ref="B5:F5"/>
    <mergeCell ref="B9:F9"/>
    <mergeCell ref="B17:F17"/>
    <mergeCell ref="B27:F27"/>
    <mergeCell ref="B32:F32"/>
    <mergeCell ref="B40:F40"/>
    <mergeCell ref="B43:F43"/>
    <mergeCell ref="B51:F51"/>
    <mergeCell ref="B52:F52"/>
    <mergeCell ref="B53:F53"/>
    <mergeCell ref="B54:F54"/>
    <mergeCell ref="B55:F55"/>
    <mergeCell ref="B56:F56"/>
    <mergeCell ref="B57:F57"/>
  </mergeCells>
  <dataValidations count="1">
    <dataValidation type="list" allowBlank="1" sqref="C7">
      <formula1>"軽傷（休業なし）,休業数日,休業1ヶ月以上,重傷・後遺障害,死亡災害"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31"/>
  <sheetViews>
    <sheetView showGridLines="0" topLeftCell="A9" workbookViewId="0">
      <selection activeCell="D41" sqref="D41"/>
    </sheetView>
  </sheetViews>
  <sheetFormatPr defaultColWidth="9" defaultRowHeight="13.5" outlineLevelCol="5"/>
  <cols>
    <col min="1" max="1" width="2" customWidth="1"/>
    <col min="2" max="2" width="22" customWidth="1"/>
    <col min="3" max="4" width="18" customWidth="1"/>
    <col min="5" max="5" width="22" customWidth="1"/>
    <col min="6" max="6" width="30" customWidth="1"/>
  </cols>
  <sheetData>
    <row r="2" ht="36" customHeight="1" spans="2:6">
      <c r="B2" s="1" t="s">
        <v>46</v>
      </c>
      <c r="C2" s="1"/>
      <c r="D2" s="1"/>
      <c r="E2" s="1"/>
      <c r="F2" s="1"/>
    </row>
    <row r="4" ht="26" customHeight="1" spans="2:6">
      <c r="B4" s="2" t="s">
        <v>47</v>
      </c>
      <c r="C4" s="2"/>
      <c r="D4" s="2"/>
      <c r="E4" s="2"/>
      <c r="F4" s="2"/>
    </row>
    <row r="6" ht="22" customHeight="1" spans="2:6">
      <c r="B6" s="3" t="s">
        <v>48</v>
      </c>
      <c r="C6" s="3" t="s">
        <v>49</v>
      </c>
      <c r="D6" s="3" t="s">
        <v>50</v>
      </c>
      <c r="E6" s="3" t="s">
        <v>51</v>
      </c>
      <c r="F6" s="3" t="s">
        <v>52</v>
      </c>
    </row>
    <row r="7" ht="22" customHeight="1" spans="2:6">
      <c r="B7" s="4" t="s">
        <v>53</v>
      </c>
      <c r="C7" s="5" t="s">
        <v>54</v>
      </c>
      <c r="D7" s="5" t="s">
        <v>55</v>
      </c>
      <c r="E7" s="5" t="s">
        <v>56</v>
      </c>
      <c r="F7" s="4" t="s">
        <v>57</v>
      </c>
    </row>
    <row r="8" ht="22" customHeight="1" spans="2:6">
      <c r="B8" s="6" t="s">
        <v>58</v>
      </c>
      <c r="C8" s="7" t="s">
        <v>59</v>
      </c>
      <c r="D8" s="7" t="s">
        <v>60</v>
      </c>
      <c r="E8" s="7" t="s">
        <v>61</v>
      </c>
      <c r="F8" s="6" t="s">
        <v>62</v>
      </c>
    </row>
    <row r="9" ht="22" customHeight="1" spans="2:6">
      <c r="B9" s="4" t="s">
        <v>63</v>
      </c>
      <c r="C9" s="5" t="s">
        <v>64</v>
      </c>
      <c r="D9" s="5" t="s">
        <v>65</v>
      </c>
      <c r="E9" s="5" t="s">
        <v>66</v>
      </c>
      <c r="F9" s="4" t="s">
        <v>67</v>
      </c>
    </row>
    <row r="10" ht="22" customHeight="1" spans="2:6">
      <c r="B10" s="6" t="s">
        <v>68</v>
      </c>
      <c r="C10" s="7" t="s">
        <v>69</v>
      </c>
      <c r="D10" s="7" t="s">
        <v>70</v>
      </c>
      <c r="E10" s="7" t="s">
        <v>71</v>
      </c>
      <c r="F10" s="6" t="s">
        <v>72</v>
      </c>
    </row>
    <row r="11" ht="22" customHeight="1" spans="2:6">
      <c r="B11" s="4" t="s">
        <v>73</v>
      </c>
      <c r="C11" s="5" t="s">
        <v>71</v>
      </c>
      <c r="D11" s="5" t="s">
        <v>74</v>
      </c>
      <c r="E11" s="5" t="s">
        <v>75</v>
      </c>
      <c r="F11" s="4" t="s">
        <v>76</v>
      </c>
    </row>
    <row r="12" ht="22" customHeight="1" spans="2:6">
      <c r="B12" s="8" t="s">
        <v>4</v>
      </c>
      <c r="C12" s="9" t="s">
        <v>77</v>
      </c>
      <c r="D12" s="9" t="s">
        <v>78</v>
      </c>
      <c r="E12" s="9" t="s">
        <v>79</v>
      </c>
      <c r="F12" s="8" t="s">
        <v>80</v>
      </c>
    </row>
    <row r="15" ht="26" customHeight="1" spans="2:6">
      <c r="B15" s="2" t="s">
        <v>81</v>
      </c>
      <c r="C15" s="2"/>
      <c r="D15" s="2"/>
      <c r="E15" s="2"/>
      <c r="F15" s="2"/>
    </row>
    <row r="17" ht="22" customHeight="1" spans="2:4">
      <c r="B17" s="3" t="s">
        <v>82</v>
      </c>
      <c r="C17" s="3" t="s">
        <v>83</v>
      </c>
      <c r="D17" s="3" t="s">
        <v>52</v>
      </c>
    </row>
    <row r="18" ht="22" customHeight="1" spans="2:4">
      <c r="B18" s="4" t="s">
        <v>84</v>
      </c>
      <c r="C18" s="5" t="s">
        <v>85</v>
      </c>
      <c r="D18" s="4" t="s">
        <v>86</v>
      </c>
    </row>
    <row r="19" ht="22" customHeight="1" spans="2:4">
      <c r="B19" s="6" t="s">
        <v>87</v>
      </c>
      <c r="C19" s="7" t="s">
        <v>88</v>
      </c>
      <c r="D19" s="6" t="s">
        <v>89</v>
      </c>
    </row>
    <row r="20" ht="22" customHeight="1" spans="2:4">
      <c r="B20" s="4" t="s">
        <v>90</v>
      </c>
      <c r="C20" s="5" t="s">
        <v>91</v>
      </c>
      <c r="D20" s="4" t="s">
        <v>92</v>
      </c>
    </row>
    <row r="21" ht="22" customHeight="1" spans="2:4">
      <c r="B21" s="10" t="s">
        <v>93</v>
      </c>
      <c r="C21" s="11" t="s">
        <v>94</v>
      </c>
      <c r="D21" s="10" t="s">
        <v>95</v>
      </c>
    </row>
    <row r="23" ht="26" customHeight="1" spans="2:6">
      <c r="B23" s="2" t="s">
        <v>96</v>
      </c>
      <c r="C23" s="2"/>
      <c r="D23" s="2"/>
      <c r="E23" s="2"/>
      <c r="F23" s="2"/>
    </row>
    <row r="24" ht="20" customHeight="1" spans="2:6">
      <c r="B24" s="12" t="s">
        <v>97</v>
      </c>
      <c r="C24" s="12"/>
      <c r="D24" s="12"/>
      <c r="E24" s="12"/>
      <c r="F24" s="12"/>
    </row>
    <row r="25" ht="20" customHeight="1" spans="2:6">
      <c r="B25" s="12" t="s">
        <v>98</v>
      </c>
      <c r="C25" s="12"/>
      <c r="D25" s="12"/>
      <c r="E25" s="12"/>
      <c r="F25" s="12"/>
    </row>
    <row r="26" ht="20" customHeight="1" spans="2:6">
      <c r="B26" s="12" t="s">
        <v>99</v>
      </c>
      <c r="C26" s="12"/>
      <c r="D26" s="12"/>
      <c r="E26" s="12"/>
      <c r="F26" s="12"/>
    </row>
    <row r="27" ht="20" customHeight="1" spans="2:6">
      <c r="B27" s="12" t="s">
        <v>100</v>
      </c>
      <c r="C27" s="12"/>
      <c r="D27" s="12"/>
      <c r="E27" s="12"/>
      <c r="F27" s="12"/>
    </row>
    <row r="28" ht="20" customHeight="1" spans="2:6">
      <c r="B28" s="12" t="s">
        <v>101</v>
      </c>
      <c r="C28" s="12"/>
      <c r="D28" s="12"/>
      <c r="E28" s="12"/>
      <c r="F28" s="12"/>
    </row>
    <row r="29" ht="20" customHeight="1" spans="2:6">
      <c r="B29" s="12" t="s">
        <v>102</v>
      </c>
      <c r="C29" s="12"/>
      <c r="D29" s="12"/>
      <c r="E29" s="12"/>
      <c r="F29" s="12"/>
    </row>
    <row r="31" ht="14.25" spans="2:6">
      <c r="B31" s="13" t="s">
        <v>103</v>
      </c>
      <c r="C31" s="13"/>
      <c r="D31" s="13"/>
      <c r="E31" s="13"/>
      <c r="F31" s="13"/>
    </row>
  </sheetData>
  <mergeCells count="11">
    <mergeCell ref="B2:F2"/>
    <mergeCell ref="B4:F4"/>
    <mergeCell ref="B15:F15"/>
    <mergeCell ref="B23:F23"/>
    <mergeCell ref="B24:F24"/>
    <mergeCell ref="B25:F25"/>
    <mergeCell ref="B26:F26"/>
    <mergeCell ref="B27:F27"/>
    <mergeCell ref="B28:F28"/>
    <mergeCell ref="B29:F29"/>
    <mergeCell ref="B31:F3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労災コスト試算</vt:lpstr>
      <vt:lpstr>参考データ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労災コスト試算ダッシュボード</dc:title>
  <dc:creator>Claude</dc:creator>
  <cp:lastModifiedBy>hp-pc</cp:lastModifiedBy>
  <dcterms:created xsi:type="dcterms:W3CDTF">2026-05-21T16:10:00Z</dcterms:created>
  <dcterms:modified xsi:type="dcterms:W3CDTF">2026-05-21T16:18:28Z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